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-NRCT\กรมชลประทาน\"/>
    </mc:Choice>
  </mc:AlternateContent>
  <bookViews>
    <workbookView xWindow="0" yWindow="0" windowWidth="24000" windowHeight="10365"/>
  </bookViews>
  <sheets>
    <sheet name="รวม" sheetId="1" r:id="rId1"/>
    <sheet name="สงขลา" sheetId="4" r:id="rId2"/>
    <sheet name="พัทลุง" sheetId="5" r:id="rId3"/>
    <sheet name="ตรัง" sheetId="6" r:id="rId4"/>
  </sheets>
  <calcPr calcId="152511"/>
</workbook>
</file>

<file path=xl/calcChain.xml><?xml version="1.0" encoding="utf-8"?>
<calcChain xmlns="http://schemas.openxmlformats.org/spreadsheetml/2006/main">
  <c r="E18" i="1" l="1"/>
  <c r="J13" i="6"/>
  <c r="J14" i="6" s="1"/>
  <c r="I13" i="6"/>
  <c r="I14" i="6" s="1"/>
  <c r="H13" i="6"/>
  <c r="H14" i="6" s="1"/>
  <c r="D13" i="6"/>
  <c r="D14" i="6" s="1"/>
  <c r="E14" i="6" s="1"/>
  <c r="J14" i="5"/>
  <c r="J13" i="5"/>
  <c r="J15" i="5" s="1"/>
  <c r="I14" i="5"/>
  <c r="I13" i="5"/>
  <c r="I15" i="5"/>
  <c r="H14" i="5"/>
  <c r="H13" i="5"/>
  <c r="H15" i="5" s="1"/>
  <c r="D14" i="5"/>
  <c r="E14" i="5"/>
  <c r="D13" i="5"/>
  <c r="J14" i="4"/>
  <c r="J15" i="4"/>
  <c r="J13" i="4"/>
  <c r="J16" i="4" s="1"/>
  <c r="I14" i="4"/>
  <c r="I15" i="4"/>
  <c r="I13" i="4"/>
  <c r="H14" i="4"/>
  <c r="H16" i="4" s="1"/>
  <c r="H15" i="4"/>
  <c r="H13" i="4"/>
  <c r="D14" i="4"/>
  <c r="E14" i="4" s="1"/>
  <c r="F14" i="4"/>
  <c r="G14" i="4" s="1"/>
  <c r="D15" i="4"/>
  <c r="F15" i="4" s="1"/>
  <c r="G15" i="4" s="1"/>
  <c r="D13" i="4"/>
  <c r="E13" i="4"/>
  <c r="A4" i="6"/>
  <c r="A4" i="5"/>
  <c r="A4" i="4"/>
  <c r="C14" i="6"/>
  <c r="B14" i="6"/>
  <c r="C15" i="5"/>
  <c r="B15" i="5"/>
  <c r="C16" i="4"/>
  <c r="B16" i="4"/>
  <c r="E13" i="1"/>
  <c r="H21" i="1"/>
  <c r="F18" i="1"/>
  <c r="G18" i="1" s="1"/>
  <c r="F17" i="1"/>
  <c r="F20" i="1"/>
  <c r="G20" i="1"/>
  <c r="E17" i="1"/>
  <c r="F13" i="1"/>
  <c r="F21" i="1" s="1"/>
  <c r="G21" i="1" s="1"/>
  <c r="F14" i="1"/>
  <c r="G14" i="1"/>
  <c r="F15" i="1"/>
  <c r="G15" i="1"/>
  <c r="B21" i="1"/>
  <c r="D21" i="1"/>
  <c r="E21" i="1" s="1"/>
  <c r="J21" i="1"/>
  <c r="I21" i="1"/>
  <c r="C21" i="1"/>
  <c r="E15" i="1"/>
  <c r="E14" i="1"/>
  <c r="E20" i="1"/>
  <c r="F13" i="5"/>
  <c r="F13" i="4"/>
  <c r="G13" i="4" s="1"/>
  <c r="G13" i="1"/>
  <c r="F14" i="5"/>
  <c r="F15" i="5"/>
  <c r="G15" i="5" s="1"/>
  <c r="G14" i="5"/>
  <c r="D15" i="5"/>
  <c r="E15" i="5"/>
  <c r="E13" i="5"/>
  <c r="E15" i="4"/>
  <c r="G13" i="5"/>
  <c r="I16" i="4"/>
  <c r="G17" i="1"/>
  <c r="D16" i="4"/>
  <c r="E16" i="4" s="1"/>
  <c r="F16" i="4" l="1"/>
  <c r="G16" i="4" s="1"/>
  <c r="F13" i="6"/>
  <c r="E13" i="6"/>
  <c r="F14" i="6" l="1"/>
  <c r="G14" i="6" s="1"/>
  <c r="G13" i="6"/>
</calcChain>
</file>

<file path=xl/sharedStrings.xml><?xml version="1.0" encoding="utf-8"?>
<sst xmlns="http://schemas.openxmlformats.org/spreadsheetml/2006/main" count="139" uniqueCount="32">
  <si>
    <t>อ่างเก็บน้ำ</t>
  </si>
  <si>
    <t>ความจุที่</t>
  </si>
  <si>
    <t>ปริมาตรน้ำ</t>
  </si>
  <si>
    <t>ปริมาตรน้ำในอ่างฯ</t>
  </si>
  <si>
    <t>รวมระบาย</t>
  </si>
  <si>
    <t>รนก.</t>
  </si>
  <si>
    <t>ใช้การไม่ได้</t>
  </si>
  <si>
    <t>ปริมาตร</t>
  </si>
  <si>
    <t xml:space="preserve">% </t>
  </si>
  <si>
    <t>ไหลลงอ่าง</t>
  </si>
  <si>
    <t>และสูบ</t>
  </si>
  <si>
    <t>ปริมาณฝน</t>
  </si>
  <si>
    <t>(Dead Storage)</t>
  </si>
  <si>
    <t>(ล้านลบ.ม.)</t>
  </si>
  <si>
    <t>(มม.)</t>
  </si>
  <si>
    <t xml:space="preserve"> อ่างเก็บน้ำขนาดกลาง</t>
  </si>
  <si>
    <t xml:space="preserve">สำนักชลประทานที่16 </t>
  </si>
  <si>
    <t xml:space="preserve"> จ.สงขลา</t>
  </si>
  <si>
    <t>2. อ่างฯคลองหลา</t>
  </si>
  <si>
    <t xml:space="preserve"> จ.พัทลุง</t>
  </si>
  <si>
    <t xml:space="preserve"> จ.ตรัง</t>
  </si>
  <si>
    <t>1. อ่างฯคลองท่างิ้ว</t>
  </si>
  <si>
    <t>สามารถรับน้ำได้อีก</t>
  </si>
  <si>
    <t>ที่มา : ฝ่ายบริหารและจัดการน้ำ ส่วนจัดสรรน้ำและบำรุงรักษา  โทร - โทรสาร 074-390193</t>
  </si>
  <si>
    <t>สภาพน้ำในอ่างเก็บน้ำขนาดกลาง</t>
  </si>
  <si>
    <t xml:space="preserve">รวม </t>
  </si>
  <si>
    <t>1. อ่างฯสะเดา</t>
  </si>
  <si>
    <t>3. อ่างฯจำไหร</t>
  </si>
  <si>
    <t xml:space="preserve">  จ.สงขลา</t>
  </si>
  <si>
    <t>1. อ่างฯป่าบอน</t>
  </si>
  <si>
    <t>2. อ่างฯป่าพะยอม</t>
  </si>
  <si>
    <t>ประจำวันศุกร์ที่  25 พฤศจิกายน 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</si>
</sst>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00"/>
    <numFmt numFmtId="174" formatCode="0.0"/>
  </numFmts>
  <fonts count="22" x14ac:knownFonts="1">
    <font>
      <sz val="10"/>
      <name val="Arial"/>
      <charset val="222"/>
    </font>
    <font>
      <b/>
      <sz val="10"/>
      <name val="MS Sans Serif"/>
      <family val="2"/>
      <charset val="222"/>
    </font>
    <font>
      <sz val="9"/>
      <name val="MS Sans Serif"/>
      <family val="2"/>
      <charset val="222"/>
    </font>
    <font>
      <sz val="9"/>
      <name val="Arial"/>
      <charset val="222"/>
    </font>
    <font>
      <b/>
      <sz val="12"/>
      <color indexed="17"/>
      <name val="Angsana New"/>
      <family val="1"/>
    </font>
    <font>
      <b/>
      <sz val="9"/>
      <color indexed="17"/>
      <name val="Angsana New"/>
      <family val="1"/>
    </font>
    <font>
      <b/>
      <sz val="10"/>
      <color indexed="17"/>
      <name val="Angsana New"/>
      <family val="1"/>
    </font>
    <font>
      <sz val="9"/>
      <color indexed="17"/>
      <name val="Angsana New"/>
      <family val="1"/>
    </font>
    <font>
      <sz val="9"/>
      <name val="Angsana New"/>
      <family val="1"/>
    </font>
    <font>
      <b/>
      <sz val="9"/>
      <name val="Angsana New"/>
      <family val="1"/>
    </font>
    <font>
      <b/>
      <sz val="9"/>
      <color indexed="10"/>
      <name val="Angsana New"/>
      <family val="1"/>
    </font>
    <font>
      <sz val="9"/>
      <color indexed="10"/>
      <name val="Angsana New"/>
      <family val="1"/>
    </font>
    <font>
      <b/>
      <sz val="12"/>
      <color indexed="12"/>
      <name val="Angsana New"/>
      <family val="1"/>
    </font>
    <font>
      <b/>
      <sz val="20"/>
      <color indexed="12"/>
      <name val="Angsana New"/>
      <family val="1"/>
    </font>
    <font>
      <b/>
      <sz val="16"/>
      <name val="Angsana New"/>
      <family val="1"/>
    </font>
    <font>
      <sz val="10"/>
      <name val="Angsana New"/>
      <family val="1"/>
    </font>
    <font>
      <b/>
      <u/>
      <sz val="14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indexed="10"/>
      <name val="Angsana New"/>
      <family val="1"/>
    </font>
    <font>
      <b/>
      <sz val="14"/>
      <color indexed="12"/>
      <name val="Angsana New"/>
      <family val="1"/>
    </font>
    <font>
      <b/>
      <sz val="14"/>
      <color indexed="1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5" xfId="0" applyFont="1" applyFill="1" applyBorder="1"/>
    <xf numFmtId="0" fontId="8" fillId="3" borderId="7" xfId="0" applyFont="1" applyFill="1" applyBorder="1" applyAlignment="1">
      <alignment horizontal="center"/>
    </xf>
    <xf numFmtId="172" fontId="8" fillId="3" borderId="7" xfId="0" applyNumberFormat="1" applyFont="1" applyFill="1" applyBorder="1" applyAlignment="1">
      <alignment horizontal="center"/>
    </xf>
    <xf numFmtId="172" fontId="9" fillId="3" borderId="7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9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72" fontId="11" fillId="3" borderId="7" xfId="0" applyNumberFormat="1" applyFont="1" applyFill="1" applyBorder="1" applyAlignment="1">
      <alignment horizontal="center"/>
    </xf>
    <xf numFmtId="172" fontId="10" fillId="3" borderId="7" xfId="0" applyNumberFormat="1" applyFon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5" fillId="0" borderId="0" xfId="0" applyFont="1"/>
    <xf numFmtId="0" fontId="16" fillId="3" borderId="9" xfId="0" applyFont="1" applyFill="1" applyBorder="1"/>
    <xf numFmtId="0" fontId="17" fillId="3" borderId="9" xfId="0" applyFont="1" applyFill="1" applyBorder="1"/>
    <xf numFmtId="0" fontId="18" fillId="3" borderId="9" xfId="0" applyFont="1" applyFill="1" applyBorder="1" applyAlignment="1">
      <alignment horizontal="left"/>
    </xf>
    <xf numFmtId="0" fontId="18" fillId="3" borderId="9" xfId="0" applyFont="1" applyFill="1" applyBorder="1"/>
    <xf numFmtId="172" fontId="19" fillId="3" borderId="7" xfId="0" applyNumberFormat="1" applyFont="1" applyFill="1" applyBorder="1" applyAlignment="1">
      <alignment horizontal="center"/>
    </xf>
    <xf numFmtId="172" fontId="20" fillId="3" borderId="7" xfId="0" applyNumberFormat="1" applyFont="1" applyFill="1" applyBorder="1" applyAlignment="1">
      <alignment horizontal="center"/>
    </xf>
    <xf numFmtId="1" fontId="19" fillId="3" borderId="7" xfId="0" applyNumberFormat="1" applyFont="1" applyFill="1" applyBorder="1" applyAlignment="1">
      <alignment horizontal="center"/>
    </xf>
    <xf numFmtId="172" fontId="21" fillId="3" borderId="7" xfId="0" applyNumberFormat="1" applyFont="1" applyFill="1" applyBorder="1" applyAlignment="1">
      <alignment horizontal="center"/>
    </xf>
    <xf numFmtId="172" fontId="19" fillId="0" borderId="7" xfId="0" applyNumberFormat="1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1" fontId="19" fillId="3" borderId="3" xfId="0" applyNumberFormat="1" applyFont="1" applyFill="1" applyBorder="1" applyAlignment="1">
      <alignment horizontal="center"/>
    </xf>
    <xf numFmtId="172" fontId="20" fillId="4" borderId="10" xfId="0" applyNumberFormat="1" applyFont="1" applyFill="1" applyBorder="1" applyAlignment="1">
      <alignment horizontal="center" vertical="center"/>
    </xf>
    <xf numFmtId="1" fontId="19" fillId="4" borderId="8" xfId="0" applyNumberFormat="1" applyFont="1" applyFill="1" applyBorder="1" applyAlignment="1">
      <alignment horizontal="center"/>
    </xf>
    <xf numFmtId="1" fontId="19" fillId="4" borderId="10" xfId="0" applyNumberFormat="1" applyFont="1" applyFill="1" applyBorder="1" applyAlignment="1">
      <alignment horizontal="center"/>
    </xf>
    <xf numFmtId="174" fontId="19" fillId="3" borderId="7" xfId="0" applyNumberFormat="1" applyFont="1" applyFill="1" applyBorder="1" applyAlignment="1">
      <alignment horizontal="center"/>
    </xf>
    <xf numFmtId="174" fontId="20" fillId="4" borderId="10" xfId="0" applyNumberFormat="1" applyFont="1" applyFill="1" applyBorder="1" applyAlignment="1">
      <alignment horizontal="center" vertical="center"/>
    </xf>
    <xf numFmtId="0" fontId="0" fillId="0" borderId="0" xfId="0" applyFill="1"/>
    <xf numFmtId="172" fontId="20" fillId="0" borderId="7" xfId="0" applyNumberFormat="1" applyFont="1" applyFill="1" applyBorder="1" applyAlignment="1">
      <alignment horizontal="center"/>
    </xf>
    <xf numFmtId="172" fontId="19" fillId="0" borderId="7" xfId="0" applyNumberFormat="1" applyFont="1" applyFill="1" applyBorder="1" applyAlignment="1">
      <alignment horizontal="center"/>
    </xf>
    <xf numFmtId="174" fontId="19" fillId="0" borderId="7" xfId="0" applyNumberFormat="1" applyFont="1" applyFill="1" applyBorder="1" applyAlignment="1">
      <alignment horizontal="center"/>
    </xf>
    <xf numFmtId="0" fontId="12" fillId="0" borderId="11" xfId="0" applyFont="1" applyBorder="1"/>
    <xf numFmtId="0" fontId="13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Normal="150" workbookViewId="0">
      <selection activeCell="J21" sqref="J21"/>
    </sheetView>
  </sheetViews>
  <sheetFormatPr defaultRowHeight="12.75" x14ac:dyDescent="0.2"/>
  <cols>
    <col min="1" max="1" width="15.42578125" customWidth="1"/>
    <col min="2" max="2" width="9.85546875" customWidth="1"/>
    <col min="3" max="3" width="12" customWidth="1"/>
    <col min="4" max="4" width="8.42578125" customWidth="1"/>
    <col min="5" max="5" width="7.5703125" customWidth="1"/>
    <col min="6" max="6" width="9.28515625" customWidth="1"/>
    <col min="7" max="7" width="6.85546875" customWidth="1"/>
    <col min="8" max="8" width="11" customWidth="1"/>
    <col min="9" max="9" width="8.85546875" customWidth="1"/>
    <col min="10" max="10" width="8.7109375" customWidth="1"/>
  </cols>
  <sheetData>
    <row r="2" spans="1:10" ht="27.75" customHeight="1" x14ac:dyDescent="0.6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7.75" customHeight="1" x14ac:dyDescent="0.6">
      <c r="A3" s="55" t="s">
        <v>16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25.5" customHeight="1" x14ac:dyDescent="0.6">
      <c r="A4" s="55" t="s">
        <v>31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8" customHeight="1" x14ac:dyDescent="0.2">
      <c r="A5" s="1"/>
      <c r="B5" s="1"/>
      <c r="C5" s="1"/>
      <c r="D5" s="1"/>
      <c r="E5" s="1"/>
      <c r="F5" s="2"/>
      <c r="G5" s="2"/>
      <c r="H5" s="1"/>
      <c r="I5" s="1"/>
      <c r="J5" s="1"/>
    </row>
    <row r="6" spans="1:10" ht="18" customHeight="1" x14ac:dyDescent="0.4">
      <c r="A6" s="56" t="s">
        <v>0</v>
      </c>
      <c r="B6" s="5" t="s">
        <v>1</v>
      </c>
      <c r="C6" s="5" t="s">
        <v>2</v>
      </c>
      <c r="D6" s="59" t="s">
        <v>3</v>
      </c>
      <c r="E6" s="60"/>
      <c r="F6" s="61" t="s">
        <v>22</v>
      </c>
      <c r="G6" s="60"/>
      <c r="H6" s="5" t="s">
        <v>2</v>
      </c>
      <c r="I6" s="5" t="s">
        <v>4</v>
      </c>
      <c r="J6" s="6"/>
    </row>
    <row r="7" spans="1:10" s="32" customFormat="1" ht="18" customHeight="1" x14ac:dyDescent="0.4">
      <c r="A7" s="57"/>
      <c r="B7" s="7" t="s">
        <v>5</v>
      </c>
      <c r="C7" s="8" t="s">
        <v>6</v>
      </c>
      <c r="D7" s="9" t="s">
        <v>7</v>
      </c>
      <c r="E7" s="7" t="s">
        <v>8</v>
      </c>
      <c r="F7" s="7" t="s">
        <v>7</v>
      </c>
      <c r="G7" s="7" t="s">
        <v>8</v>
      </c>
      <c r="H7" s="10" t="s">
        <v>9</v>
      </c>
      <c r="I7" s="10" t="s">
        <v>10</v>
      </c>
      <c r="J7" s="10" t="s">
        <v>11</v>
      </c>
    </row>
    <row r="8" spans="1:10" s="32" customFormat="1" ht="18" customHeight="1" x14ac:dyDescent="0.3">
      <c r="A8" s="57"/>
      <c r="B8" s="11"/>
      <c r="C8" s="12" t="s">
        <v>12</v>
      </c>
      <c r="D8" s="13"/>
      <c r="E8" s="7"/>
      <c r="F8" s="14"/>
      <c r="G8" s="7"/>
      <c r="H8" s="15"/>
      <c r="I8" s="15"/>
      <c r="J8" s="15"/>
    </row>
    <row r="9" spans="1:10" s="32" customFormat="1" ht="18" customHeight="1" x14ac:dyDescent="0.3">
      <c r="A9" s="58"/>
      <c r="B9" s="16" t="s">
        <v>13</v>
      </c>
      <c r="C9" s="17" t="s">
        <v>13</v>
      </c>
      <c r="D9" s="18" t="s">
        <v>13</v>
      </c>
      <c r="E9" s="19"/>
      <c r="F9" s="16" t="s">
        <v>13</v>
      </c>
      <c r="G9" s="19"/>
      <c r="H9" s="16" t="s">
        <v>13</v>
      </c>
      <c r="I9" s="16" t="s">
        <v>13</v>
      </c>
      <c r="J9" s="16" t="s">
        <v>14</v>
      </c>
    </row>
    <row r="10" spans="1:10" s="32" customFormat="1" ht="18" hidden="1" customHeight="1" x14ac:dyDescent="0.45">
      <c r="A10" s="33" t="s">
        <v>15</v>
      </c>
      <c r="B10" s="20"/>
      <c r="C10" s="21"/>
      <c r="D10" s="22"/>
      <c r="E10" s="23"/>
      <c r="F10" s="20"/>
      <c r="G10" s="20"/>
      <c r="H10" s="24"/>
      <c r="I10" s="25"/>
      <c r="J10" s="25"/>
    </row>
    <row r="11" spans="1:10" s="32" customFormat="1" ht="18" hidden="1" customHeight="1" x14ac:dyDescent="0.45">
      <c r="A11" s="34" t="s">
        <v>17</v>
      </c>
      <c r="B11" s="26"/>
      <c r="C11" s="27"/>
      <c r="D11" s="28"/>
      <c r="E11" s="29"/>
      <c r="F11" s="26"/>
      <c r="G11" s="26"/>
      <c r="H11" s="30"/>
      <c r="I11" s="30"/>
      <c r="J11" s="30"/>
    </row>
    <row r="12" spans="1:10" s="32" customFormat="1" ht="18" customHeight="1" x14ac:dyDescent="0.45">
      <c r="A12" s="34" t="s">
        <v>28</v>
      </c>
      <c r="B12" s="26"/>
      <c r="C12" s="27"/>
      <c r="D12" s="28"/>
      <c r="E12" s="29"/>
      <c r="F12" s="26"/>
      <c r="G12" s="26"/>
      <c r="H12" s="30"/>
      <c r="I12" s="30"/>
      <c r="J12" s="30"/>
    </row>
    <row r="13" spans="1:10" s="32" customFormat="1" ht="18" customHeight="1" x14ac:dyDescent="0.45">
      <c r="A13" s="35" t="s">
        <v>26</v>
      </c>
      <c r="B13" s="37">
        <v>56.741</v>
      </c>
      <c r="C13" s="37">
        <v>1.556</v>
      </c>
      <c r="D13" s="38">
        <v>20.251000000000001</v>
      </c>
      <c r="E13" s="39">
        <f>D13*100/B13</f>
        <v>35.690241624222345</v>
      </c>
      <c r="F13" s="40">
        <f>B13-D13</f>
        <v>36.489999999999995</v>
      </c>
      <c r="G13" s="39">
        <f>(F13*100)/B13</f>
        <v>64.309758375777648</v>
      </c>
      <c r="H13" s="41">
        <v>0.36399999999999999</v>
      </c>
      <c r="I13" s="41">
        <v>0</v>
      </c>
      <c r="J13" s="48">
        <v>7.2</v>
      </c>
    </row>
    <row r="14" spans="1:10" s="32" customFormat="1" ht="18" customHeight="1" x14ac:dyDescent="0.45">
      <c r="A14" s="35" t="s">
        <v>18</v>
      </c>
      <c r="B14" s="37">
        <v>21.42</v>
      </c>
      <c r="C14" s="37">
        <v>0.15</v>
      </c>
      <c r="D14" s="38">
        <v>10.77</v>
      </c>
      <c r="E14" s="39">
        <f>D14*100/B14</f>
        <v>50.280112044817926</v>
      </c>
      <c r="F14" s="40">
        <f>B14-D14</f>
        <v>10.650000000000002</v>
      </c>
      <c r="G14" s="39">
        <f t="shared" ref="G14:G21" si="0">(F14*100)/B14</f>
        <v>49.719887955182081</v>
      </c>
      <c r="H14" s="41">
        <v>0.56799999999999995</v>
      </c>
      <c r="I14" s="41">
        <v>8.0000000000000002E-3</v>
      </c>
      <c r="J14" s="48">
        <v>19.100000000000001</v>
      </c>
    </row>
    <row r="15" spans="1:10" s="32" customFormat="1" ht="18" customHeight="1" x14ac:dyDescent="0.45">
      <c r="A15" s="35" t="s">
        <v>27</v>
      </c>
      <c r="B15" s="37">
        <v>6</v>
      </c>
      <c r="C15" s="37">
        <v>6.2E-2</v>
      </c>
      <c r="D15" s="38">
        <v>3.38</v>
      </c>
      <c r="E15" s="39">
        <f>D15*100/B15</f>
        <v>56.333333333333336</v>
      </c>
      <c r="F15" s="40">
        <f>B15-D15</f>
        <v>2.62</v>
      </c>
      <c r="G15" s="39">
        <f t="shared" si="0"/>
        <v>43.666666666666664</v>
      </c>
      <c r="H15" s="41">
        <v>0.06</v>
      </c>
      <c r="I15" s="41">
        <v>0</v>
      </c>
      <c r="J15" s="48">
        <v>13.3</v>
      </c>
    </row>
    <row r="16" spans="1:10" s="32" customFormat="1" ht="18" customHeight="1" x14ac:dyDescent="0.45">
      <c r="A16" s="34" t="s">
        <v>19</v>
      </c>
      <c r="B16" s="42"/>
      <c r="C16" s="37"/>
      <c r="D16" s="38"/>
      <c r="E16" s="39"/>
      <c r="F16" s="40"/>
      <c r="G16" s="39"/>
      <c r="H16" s="43"/>
      <c r="I16" s="43"/>
      <c r="J16" s="48"/>
    </row>
    <row r="17" spans="1:10" s="32" customFormat="1" ht="18" customHeight="1" x14ac:dyDescent="0.45">
      <c r="A17" s="35" t="s">
        <v>29</v>
      </c>
      <c r="B17" s="37">
        <v>20</v>
      </c>
      <c r="C17" s="37">
        <v>0.9</v>
      </c>
      <c r="D17" s="51">
        <v>13.44</v>
      </c>
      <c r="E17" s="39">
        <f>D17*100/B17</f>
        <v>67.2</v>
      </c>
      <c r="F17" s="40">
        <f>B17-D17</f>
        <v>6.5600000000000005</v>
      </c>
      <c r="G17" s="39">
        <f>(F17*100)/B17</f>
        <v>32.799999999999997</v>
      </c>
      <c r="H17" s="52">
        <v>1.1060000000000001</v>
      </c>
      <c r="I17" s="52">
        <v>0</v>
      </c>
      <c r="J17" s="53">
        <v>65.2</v>
      </c>
    </row>
    <row r="18" spans="1:10" s="32" customFormat="1" ht="18" customHeight="1" x14ac:dyDescent="0.45">
      <c r="A18" s="35" t="s">
        <v>30</v>
      </c>
      <c r="B18" s="37">
        <v>20.5</v>
      </c>
      <c r="C18" s="37">
        <v>0.8</v>
      </c>
      <c r="D18" s="51">
        <v>11.02</v>
      </c>
      <c r="E18" s="39">
        <f>D18*100/B18</f>
        <v>53.756097560975611</v>
      </c>
      <c r="F18" s="40">
        <f>B18-D18</f>
        <v>9.48</v>
      </c>
      <c r="G18" s="39">
        <f>(F18*100)/B18</f>
        <v>46.243902439024389</v>
      </c>
      <c r="H18" s="52">
        <v>0.441</v>
      </c>
      <c r="I18" s="52">
        <v>0</v>
      </c>
      <c r="J18" s="53">
        <v>27</v>
      </c>
    </row>
    <row r="19" spans="1:10" s="32" customFormat="1" ht="18" customHeight="1" x14ac:dyDescent="0.45">
      <c r="A19" s="34" t="s">
        <v>20</v>
      </c>
      <c r="B19" s="42"/>
      <c r="C19" s="37"/>
      <c r="D19" s="38"/>
      <c r="E19" s="39"/>
      <c r="F19" s="40"/>
      <c r="G19" s="39"/>
      <c r="H19" s="43"/>
      <c r="I19" s="42"/>
      <c r="J19" s="48"/>
    </row>
    <row r="20" spans="1:10" s="32" customFormat="1" ht="18" customHeight="1" x14ac:dyDescent="0.45">
      <c r="A20" s="36" t="s">
        <v>21</v>
      </c>
      <c r="B20" s="37">
        <v>18.5</v>
      </c>
      <c r="C20" s="37">
        <v>0.4</v>
      </c>
      <c r="D20" s="38">
        <v>13</v>
      </c>
      <c r="E20" s="44">
        <f>D20*100/B20</f>
        <v>70.270270270270274</v>
      </c>
      <c r="F20" s="40">
        <f>B20-D20</f>
        <v>5.5</v>
      </c>
      <c r="G20" s="39">
        <f t="shared" si="0"/>
        <v>29.72972972972973</v>
      </c>
      <c r="H20" s="41">
        <v>0.36</v>
      </c>
      <c r="I20" s="41">
        <v>4.2999999999999997E-2</v>
      </c>
      <c r="J20" s="48">
        <v>10.199999999999999</v>
      </c>
    </row>
    <row r="21" spans="1:10" s="32" customFormat="1" ht="18" customHeight="1" x14ac:dyDescent="0.45">
      <c r="A21" s="31" t="s">
        <v>25</v>
      </c>
      <c r="B21" s="45">
        <f>SUM(B13:B20)</f>
        <v>143.161</v>
      </c>
      <c r="C21" s="45">
        <f>SUM(C13:C20)</f>
        <v>3.8679999999999999</v>
      </c>
      <c r="D21" s="45">
        <f>SUM(D13:D20)</f>
        <v>71.861000000000004</v>
      </c>
      <c r="E21" s="46">
        <f>D21*100/B21</f>
        <v>50.195933249977301</v>
      </c>
      <c r="F21" s="45">
        <f>SUM(F13:F20)</f>
        <v>71.3</v>
      </c>
      <c r="G21" s="47">
        <f t="shared" si="0"/>
        <v>49.804066750022699</v>
      </c>
      <c r="H21" s="45">
        <f>SUM(H13:H20)</f>
        <v>2.8989999999999996</v>
      </c>
      <c r="I21" s="45">
        <f>SUM(I13:I20)</f>
        <v>5.0999999999999997E-2</v>
      </c>
      <c r="J21" s="49">
        <f>SUM(J13:J20)</f>
        <v>142</v>
      </c>
    </row>
    <row r="22" spans="1:10" s="32" customFormat="1" ht="18" customHeight="1" x14ac:dyDescent="0.4">
      <c r="A22" s="54" t="s">
        <v>23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1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4"/>
      <c r="B24" s="4"/>
      <c r="C24" s="4"/>
      <c r="D24" s="4"/>
      <c r="E24" s="4"/>
      <c r="H24" s="50"/>
    </row>
  </sheetData>
  <mergeCells count="7">
    <mergeCell ref="A22:J22"/>
    <mergeCell ref="A2:J2"/>
    <mergeCell ref="A3:J3"/>
    <mergeCell ref="A4:J4"/>
    <mergeCell ref="A6:A9"/>
    <mergeCell ref="D6:E6"/>
    <mergeCell ref="F6:G6"/>
  </mergeCells>
  <phoneticPr fontId="0" type="noConversion"/>
  <pageMargins left="0.97" right="0.33" top="0.51" bottom="0.16" header="0.77" footer="0.21"/>
  <pageSetup paperSize="9" scale="1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Normal="150" workbookViewId="0">
      <selection activeCell="C20" sqref="C20"/>
    </sheetView>
  </sheetViews>
  <sheetFormatPr defaultRowHeight="12.75" x14ac:dyDescent="0.2"/>
  <cols>
    <col min="1" max="1" width="15.42578125" customWidth="1"/>
    <col min="2" max="2" width="9.85546875" customWidth="1"/>
    <col min="3" max="3" width="12" customWidth="1"/>
    <col min="4" max="4" width="8.42578125" customWidth="1"/>
    <col min="5" max="5" width="7.5703125" customWidth="1"/>
    <col min="6" max="6" width="9.28515625" customWidth="1"/>
    <col min="7" max="7" width="6.85546875" customWidth="1"/>
    <col min="8" max="8" width="11" customWidth="1"/>
    <col min="9" max="9" width="8.85546875" customWidth="1"/>
    <col min="10" max="10" width="8.7109375" customWidth="1"/>
  </cols>
  <sheetData>
    <row r="2" spans="1:10" ht="27.75" customHeight="1" x14ac:dyDescent="0.6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7.75" customHeight="1" x14ac:dyDescent="0.6">
      <c r="A3" s="55" t="s">
        <v>16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25.5" customHeight="1" x14ac:dyDescent="0.6">
      <c r="A4" s="55" t="str">
        <f>รวม!A4</f>
        <v>ประจำวันศุกร์ที่  25 พฤศจิกายน  2554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8" customHeight="1" x14ac:dyDescent="0.2">
      <c r="A5" s="1"/>
      <c r="B5" s="1"/>
      <c r="C5" s="1"/>
      <c r="D5" s="1"/>
      <c r="E5" s="1"/>
      <c r="F5" s="2"/>
      <c r="G5" s="2"/>
      <c r="H5" s="1"/>
      <c r="I5" s="1"/>
      <c r="J5" s="1"/>
    </row>
    <row r="6" spans="1:10" ht="18" customHeight="1" x14ac:dyDescent="0.4">
      <c r="A6" s="56" t="s">
        <v>0</v>
      </c>
      <c r="B6" s="5" t="s">
        <v>1</v>
      </c>
      <c r="C6" s="5" t="s">
        <v>2</v>
      </c>
      <c r="D6" s="59" t="s">
        <v>3</v>
      </c>
      <c r="E6" s="60"/>
      <c r="F6" s="61" t="s">
        <v>22</v>
      </c>
      <c r="G6" s="60"/>
      <c r="H6" s="5" t="s">
        <v>2</v>
      </c>
      <c r="I6" s="5" t="s">
        <v>4</v>
      </c>
      <c r="J6" s="6"/>
    </row>
    <row r="7" spans="1:10" s="32" customFormat="1" ht="18" customHeight="1" x14ac:dyDescent="0.4">
      <c r="A7" s="57"/>
      <c r="B7" s="7" t="s">
        <v>5</v>
      </c>
      <c r="C7" s="8" t="s">
        <v>6</v>
      </c>
      <c r="D7" s="9" t="s">
        <v>7</v>
      </c>
      <c r="E7" s="7" t="s">
        <v>8</v>
      </c>
      <c r="F7" s="7" t="s">
        <v>7</v>
      </c>
      <c r="G7" s="7" t="s">
        <v>8</v>
      </c>
      <c r="H7" s="10" t="s">
        <v>9</v>
      </c>
      <c r="I7" s="10" t="s">
        <v>10</v>
      </c>
      <c r="J7" s="10" t="s">
        <v>11</v>
      </c>
    </row>
    <row r="8" spans="1:10" s="32" customFormat="1" ht="18" customHeight="1" x14ac:dyDescent="0.3">
      <c r="A8" s="57"/>
      <c r="B8" s="11"/>
      <c r="C8" s="12" t="s">
        <v>12</v>
      </c>
      <c r="D8" s="13"/>
      <c r="E8" s="7"/>
      <c r="F8" s="14"/>
      <c r="G8" s="7"/>
      <c r="H8" s="15"/>
      <c r="I8" s="15"/>
      <c r="J8" s="15"/>
    </row>
    <row r="9" spans="1:10" s="32" customFormat="1" ht="18" customHeight="1" x14ac:dyDescent="0.3">
      <c r="A9" s="58"/>
      <c r="B9" s="16" t="s">
        <v>13</v>
      </c>
      <c r="C9" s="17" t="s">
        <v>13</v>
      </c>
      <c r="D9" s="18" t="s">
        <v>13</v>
      </c>
      <c r="E9" s="19"/>
      <c r="F9" s="16" t="s">
        <v>13</v>
      </c>
      <c r="G9" s="19"/>
      <c r="H9" s="16" t="s">
        <v>13</v>
      </c>
      <c r="I9" s="16" t="s">
        <v>13</v>
      </c>
      <c r="J9" s="16" t="s">
        <v>14</v>
      </c>
    </row>
    <row r="10" spans="1:10" s="32" customFormat="1" ht="18" hidden="1" customHeight="1" x14ac:dyDescent="0.45">
      <c r="A10" s="33" t="s">
        <v>15</v>
      </c>
      <c r="B10" s="20"/>
      <c r="C10" s="21"/>
      <c r="D10" s="22"/>
      <c r="E10" s="23"/>
      <c r="F10" s="20"/>
      <c r="G10" s="20"/>
      <c r="H10" s="24"/>
      <c r="I10" s="25"/>
      <c r="J10" s="25"/>
    </row>
    <row r="11" spans="1:10" s="32" customFormat="1" ht="18" hidden="1" customHeight="1" x14ac:dyDescent="0.45">
      <c r="A11" s="34" t="s">
        <v>17</v>
      </c>
      <c r="B11" s="26"/>
      <c r="C11" s="27"/>
      <c r="D11" s="28"/>
      <c r="E11" s="29"/>
      <c r="F11" s="26"/>
      <c r="G11" s="26"/>
      <c r="H11" s="30"/>
      <c r="I11" s="30"/>
      <c r="J11" s="30"/>
    </row>
    <row r="12" spans="1:10" s="32" customFormat="1" ht="18" customHeight="1" x14ac:dyDescent="0.45">
      <c r="A12" s="34" t="s">
        <v>28</v>
      </c>
      <c r="B12" s="26"/>
      <c r="C12" s="27"/>
      <c r="D12" s="28"/>
      <c r="E12" s="29"/>
      <c r="F12" s="26"/>
      <c r="G12" s="26"/>
      <c r="H12" s="30"/>
      <c r="I12" s="30"/>
      <c r="J12" s="30"/>
    </row>
    <row r="13" spans="1:10" s="32" customFormat="1" ht="18" customHeight="1" x14ac:dyDescent="0.45">
      <c r="A13" s="35" t="s">
        <v>26</v>
      </c>
      <c r="B13" s="37">
        <v>56.741</v>
      </c>
      <c r="C13" s="37">
        <v>1.556</v>
      </c>
      <c r="D13" s="38">
        <f>รวม!D13</f>
        <v>20.251000000000001</v>
      </c>
      <c r="E13" s="39">
        <f>D13*100/B13</f>
        <v>35.690241624222345</v>
      </c>
      <c r="F13" s="40">
        <f>B13-D13</f>
        <v>36.489999999999995</v>
      </c>
      <c r="G13" s="39">
        <f>(F13*100)/B13</f>
        <v>64.309758375777648</v>
      </c>
      <c r="H13" s="41">
        <f>รวม!H13</f>
        <v>0.36399999999999999</v>
      </c>
      <c r="I13" s="41">
        <f>รวม!I13</f>
        <v>0</v>
      </c>
      <c r="J13" s="48">
        <f>รวม!J13</f>
        <v>7.2</v>
      </c>
    </row>
    <row r="14" spans="1:10" s="32" customFormat="1" ht="18" customHeight="1" x14ac:dyDescent="0.45">
      <c r="A14" s="35" t="s">
        <v>18</v>
      </c>
      <c r="B14" s="37">
        <v>21.42</v>
      </c>
      <c r="C14" s="37">
        <v>0.15</v>
      </c>
      <c r="D14" s="38">
        <f>รวม!D14</f>
        <v>10.77</v>
      </c>
      <c r="E14" s="39">
        <f>D14*100/B14</f>
        <v>50.280112044817926</v>
      </c>
      <c r="F14" s="40">
        <f>B14-D14</f>
        <v>10.650000000000002</v>
      </c>
      <c r="G14" s="39">
        <f>(F14*100)/B14</f>
        <v>49.719887955182081</v>
      </c>
      <c r="H14" s="41">
        <f>รวม!H14</f>
        <v>0.56799999999999995</v>
      </c>
      <c r="I14" s="41">
        <f>รวม!I14</f>
        <v>8.0000000000000002E-3</v>
      </c>
      <c r="J14" s="48">
        <f>รวม!J14</f>
        <v>19.100000000000001</v>
      </c>
    </row>
    <row r="15" spans="1:10" s="32" customFormat="1" ht="18" customHeight="1" x14ac:dyDescent="0.45">
      <c r="A15" s="35" t="s">
        <v>27</v>
      </c>
      <c r="B15" s="37">
        <v>6</v>
      </c>
      <c r="C15" s="37">
        <v>6.2E-2</v>
      </c>
      <c r="D15" s="38">
        <f>รวม!D15</f>
        <v>3.38</v>
      </c>
      <c r="E15" s="39">
        <f>D15*100/B15</f>
        <v>56.333333333333336</v>
      </c>
      <c r="F15" s="40">
        <f>B15-D15</f>
        <v>2.62</v>
      </c>
      <c r="G15" s="39">
        <f>(F15*100)/B15</f>
        <v>43.666666666666664</v>
      </c>
      <c r="H15" s="41">
        <f>รวม!H15</f>
        <v>0.06</v>
      </c>
      <c r="I15" s="41">
        <f>รวม!I15</f>
        <v>0</v>
      </c>
      <c r="J15" s="48">
        <f>รวม!J15</f>
        <v>13.3</v>
      </c>
    </row>
    <row r="16" spans="1:10" s="32" customFormat="1" ht="18" customHeight="1" x14ac:dyDescent="0.45">
      <c r="A16" s="31" t="s">
        <v>25</v>
      </c>
      <c r="B16" s="45">
        <f>SUM(B13:B15)</f>
        <v>84.161000000000001</v>
      </c>
      <c r="C16" s="45">
        <f>SUM(C13:C15)</f>
        <v>1.768</v>
      </c>
      <c r="D16" s="45">
        <f>SUM(D13:D15)</f>
        <v>34.401000000000003</v>
      </c>
      <c r="E16" s="46">
        <f>D16*100/B16</f>
        <v>40.875227243022309</v>
      </c>
      <c r="F16" s="45">
        <f>SUM(F13:F15)</f>
        <v>49.76</v>
      </c>
      <c r="G16" s="47">
        <f>(F16*100)/B16</f>
        <v>59.124772756977698</v>
      </c>
      <c r="H16" s="45">
        <f>SUM(H13:H15)</f>
        <v>0.99199999999999999</v>
      </c>
      <c r="I16" s="45">
        <f>SUM(I13:I15)</f>
        <v>8.0000000000000002E-3</v>
      </c>
      <c r="J16" s="49">
        <f>SUM(J13:J15)</f>
        <v>39.6</v>
      </c>
    </row>
    <row r="17" spans="1:10" s="32" customFormat="1" ht="18" customHeight="1" x14ac:dyDescent="0.4">
      <c r="A17" s="54" t="s">
        <v>23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4"/>
      <c r="B19" s="4"/>
      <c r="C19" s="4"/>
      <c r="D19" s="4"/>
      <c r="E19" s="4"/>
      <c r="H19" s="50"/>
    </row>
  </sheetData>
  <mergeCells count="7">
    <mergeCell ref="A17:J17"/>
    <mergeCell ref="A2:J2"/>
    <mergeCell ref="A3:J3"/>
    <mergeCell ref="A4:J4"/>
    <mergeCell ref="A6:A9"/>
    <mergeCell ref="D6:E6"/>
    <mergeCell ref="F6:G6"/>
  </mergeCells>
  <pageMargins left="0.97" right="0.33" top="0.51" bottom="0.16" header="0.77" footer="0.21"/>
  <pageSetup paperSize="9" scale="1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zoomScaleNormal="150" workbookViewId="0">
      <selection activeCell="A4" sqref="A4:J4"/>
    </sheetView>
  </sheetViews>
  <sheetFormatPr defaultRowHeight="12.75" x14ac:dyDescent="0.2"/>
  <cols>
    <col min="1" max="1" width="15.42578125" customWidth="1"/>
    <col min="2" max="2" width="9.85546875" customWidth="1"/>
    <col min="3" max="3" width="12" customWidth="1"/>
    <col min="4" max="4" width="8.42578125" customWidth="1"/>
    <col min="5" max="5" width="7.5703125" customWidth="1"/>
    <col min="6" max="6" width="9.28515625" customWidth="1"/>
    <col min="7" max="7" width="6.85546875" customWidth="1"/>
    <col min="8" max="8" width="11" customWidth="1"/>
    <col min="9" max="9" width="8.85546875" customWidth="1"/>
    <col min="10" max="10" width="8.7109375" customWidth="1"/>
  </cols>
  <sheetData>
    <row r="2" spans="1:10" ht="27.75" customHeight="1" x14ac:dyDescent="0.6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7.75" customHeight="1" x14ac:dyDescent="0.6">
      <c r="A3" s="55" t="s">
        <v>16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25.5" customHeight="1" x14ac:dyDescent="0.6">
      <c r="A4" s="55" t="str">
        <f>รวม!A4</f>
        <v>ประจำวันศุกร์ที่  25 พฤศจิกายน  2554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8" customHeight="1" x14ac:dyDescent="0.2">
      <c r="A5" s="1"/>
      <c r="B5" s="1"/>
      <c r="C5" s="1"/>
      <c r="D5" s="1"/>
      <c r="E5" s="1"/>
      <c r="F5" s="2"/>
      <c r="G5" s="2"/>
      <c r="H5" s="1"/>
      <c r="I5" s="1"/>
      <c r="J5" s="1"/>
    </row>
    <row r="6" spans="1:10" ht="18" customHeight="1" x14ac:dyDescent="0.4">
      <c r="A6" s="56" t="s">
        <v>0</v>
      </c>
      <c r="B6" s="5" t="s">
        <v>1</v>
      </c>
      <c r="C6" s="5" t="s">
        <v>2</v>
      </c>
      <c r="D6" s="59" t="s">
        <v>3</v>
      </c>
      <c r="E6" s="60"/>
      <c r="F6" s="61" t="s">
        <v>22</v>
      </c>
      <c r="G6" s="60"/>
      <c r="H6" s="5" t="s">
        <v>2</v>
      </c>
      <c r="I6" s="5" t="s">
        <v>4</v>
      </c>
      <c r="J6" s="6"/>
    </row>
    <row r="7" spans="1:10" s="32" customFormat="1" ht="18" customHeight="1" x14ac:dyDescent="0.4">
      <c r="A7" s="57"/>
      <c r="B7" s="7" t="s">
        <v>5</v>
      </c>
      <c r="C7" s="8" t="s">
        <v>6</v>
      </c>
      <c r="D7" s="9" t="s">
        <v>7</v>
      </c>
      <c r="E7" s="7" t="s">
        <v>8</v>
      </c>
      <c r="F7" s="7" t="s">
        <v>7</v>
      </c>
      <c r="G7" s="7" t="s">
        <v>8</v>
      </c>
      <c r="H7" s="10" t="s">
        <v>9</v>
      </c>
      <c r="I7" s="10" t="s">
        <v>10</v>
      </c>
      <c r="J7" s="10" t="s">
        <v>11</v>
      </c>
    </row>
    <row r="8" spans="1:10" s="32" customFormat="1" ht="18" customHeight="1" x14ac:dyDescent="0.3">
      <c r="A8" s="57"/>
      <c r="B8" s="11"/>
      <c r="C8" s="12" t="s">
        <v>12</v>
      </c>
      <c r="D8" s="13"/>
      <c r="E8" s="7"/>
      <c r="F8" s="14"/>
      <c r="G8" s="7"/>
      <c r="H8" s="15"/>
      <c r="I8" s="15"/>
      <c r="J8" s="15"/>
    </row>
    <row r="9" spans="1:10" s="32" customFormat="1" ht="18" customHeight="1" x14ac:dyDescent="0.3">
      <c r="A9" s="58"/>
      <c r="B9" s="16" t="s">
        <v>13</v>
      </c>
      <c r="C9" s="17" t="s">
        <v>13</v>
      </c>
      <c r="D9" s="18" t="s">
        <v>13</v>
      </c>
      <c r="E9" s="19"/>
      <c r="F9" s="16" t="s">
        <v>13</v>
      </c>
      <c r="G9" s="19"/>
      <c r="H9" s="16" t="s">
        <v>13</v>
      </c>
      <c r="I9" s="16" t="s">
        <v>13</v>
      </c>
      <c r="J9" s="16" t="s">
        <v>14</v>
      </c>
    </row>
    <row r="10" spans="1:10" s="32" customFormat="1" ht="18" hidden="1" customHeight="1" x14ac:dyDescent="0.45">
      <c r="A10" s="33" t="s">
        <v>15</v>
      </c>
      <c r="B10" s="20"/>
      <c r="C10" s="21"/>
      <c r="D10" s="22"/>
      <c r="E10" s="23"/>
      <c r="F10" s="20"/>
      <c r="G10" s="20"/>
      <c r="H10" s="24"/>
      <c r="I10" s="25"/>
      <c r="J10" s="25"/>
    </row>
    <row r="11" spans="1:10" s="32" customFormat="1" ht="18" hidden="1" customHeight="1" x14ac:dyDescent="0.45">
      <c r="A11" s="34" t="s">
        <v>17</v>
      </c>
      <c r="B11" s="26"/>
      <c r="C11" s="27"/>
      <c r="D11" s="28"/>
      <c r="E11" s="29"/>
      <c r="F11" s="26"/>
      <c r="G11" s="26"/>
      <c r="H11" s="30"/>
      <c r="I11" s="30"/>
      <c r="J11" s="30"/>
    </row>
    <row r="12" spans="1:10" s="32" customFormat="1" ht="18" customHeight="1" x14ac:dyDescent="0.45">
      <c r="A12" s="34" t="s">
        <v>19</v>
      </c>
      <c r="B12" s="42"/>
      <c r="C12" s="37"/>
      <c r="D12" s="38"/>
      <c r="E12" s="39"/>
      <c r="F12" s="40"/>
      <c r="G12" s="39"/>
      <c r="H12" s="43"/>
      <c r="I12" s="43"/>
      <c r="J12" s="48"/>
    </row>
    <row r="13" spans="1:10" s="32" customFormat="1" ht="18" customHeight="1" x14ac:dyDescent="0.45">
      <c r="A13" s="35" t="s">
        <v>29</v>
      </c>
      <c r="B13" s="37">
        <v>20</v>
      </c>
      <c r="C13" s="37">
        <v>0.9</v>
      </c>
      <c r="D13" s="51">
        <f>รวม!D17</f>
        <v>13.44</v>
      </c>
      <c r="E13" s="39">
        <f>D13*100/B13</f>
        <v>67.2</v>
      </c>
      <c r="F13" s="40">
        <f>B13-D13</f>
        <v>6.5600000000000005</v>
      </c>
      <c r="G13" s="39">
        <f>(F13*100)/B13</f>
        <v>32.799999999999997</v>
      </c>
      <c r="H13" s="52">
        <f>รวม!H17</f>
        <v>1.1060000000000001</v>
      </c>
      <c r="I13" s="52">
        <f>รวม!I17</f>
        <v>0</v>
      </c>
      <c r="J13" s="53">
        <f>รวม!J17</f>
        <v>65.2</v>
      </c>
    </row>
    <row r="14" spans="1:10" s="32" customFormat="1" ht="18" customHeight="1" x14ac:dyDescent="0.45">
      <c r="A14" s="35" t="s">
        <v>30</v>
      </c>
      <c r="B14" s="37">
        <v>20.5</v>
      </c>
      <c r="C14" s="37">
        <v>0.8</v>
      </c>
      <c r="D14" s="51">
        <f>รวม!D18</f>
        <v>11.02</v>
      </c>
      <c r="E14" s="39">
        <f>D14*100/B14</f>
        <v>53.756097560975611</v>
      </c>
      <c r="F14" s="40">
        <f>B14-D14</f>
        <v>9.48</v>
      </c>
      <c r="G14" s="39">
        <f>(F14*100)/B14</f>
        <v>46.243902439024389</v>
      </c>
      <c r="H14" s="52">
        <f>รวม!H18</f>
        <v>0.441</v>
      </c>
      <c r="I14" s="52">
        <f>รวม!I18</f>
        <v>0</v>
      </c>
      <c r="J14" s="53">
        <f>รวม!J18</f>
        <v>27</v>
      </c>
    </row>
    <row r="15" spans="1:10" s="32" customFormat="1" ht="18" customHeight="1" x14ac:dyDescent="0.45">
      <c r="A15" s="31" t="s">
        <v>25</v>
      </c>
      <c r="B15" s="45">
        <f>SUM(B12:B14)</f>
        <v>40.5</v>
      </c>
      <c r="C15" s="45">
        <f>SUM(C12:C14)</f>
        <v>1.7000000000000002</v>
      </c>
      <c r="D15" s="45">
        <f>SUM(D12:D14)</f>
        <v>24.46</v>
      </c>
      <c r="E15" s="46">
        <f>D15*100/B15</f>
        <v>60.395061728395063</v>
      </c>
      <c r="F15" s="45">
        <f>SUM(F12:F14)</f>
        <v>16.04</v>
      </c>
      <c r="G15" s="47">
        <f>(F15*100)/B15</f>
        <v>39.604938271604937</v>
      </c>
      <c r="H15" s="45">
        <f>SUM(H12:H14)</f>
        <v>1.5470000000000002</v>
      </c>
      <c r="I15" s="45">
        <f>SUM(I12:I14)</f>
        <v>0</v>
      </c>
      <c r="J15" s="49">
        <f>SUM(J12:J14)</f>
        <v>92.2</v>
      </c>
    </row>
    <row r="16" spans="1:10" s="32" customFormat="1" ht="18" customHeight="1" x14ac:dyDescent="0.4">
      <c r="A16" s="54" t="s">
        <v>23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4"/>
      <c r="B18" s="4"/>
      <c r="C18" s="4"/>
      <c r="D18" s="4"/>
      <c r="E18" s="4"/>
      <c r="H18" s="50"/>
    </row>
  </sheetData>
  <mergeCells count="7">
    <mergeCell ref="A16:J16"/>
    <mergeCell ref="A2:J2"/>
    <mergeCell ref="A3:J3"/>
    <mergeCell ref="A4:J4"/>
    <mergeCell ref="A6:A9"/>
    <mergeCell ref="D6:E6"/>
    <mergeCell ref="F6:G6"/>
  </mergeCells>
  <pageMargins left="0.97" right="0.33" top="0.51" bottom="0.16" header="0.77" footer="0.21"/>
  <pageSetup paperSize="9" scale="1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zoomScaleNormal="150" workbookViewId="0">
      <selection activeCell="G23" sqref="G23"/>
    </sheetView>
  </sheetViews>
  <sheetFormatPr defaultRowHeight="12.75" x14ac:dyDescent="0.2"/>
  <cols>
    <col min="1" max="1" width="15.42578125" customWidth="1"/>
    <col min="2" max="2" width="9.85546875" customWidth="1"/>
    <col min="3" max="3" width="12" customWidth="1"/>
    <col min="4" max="4" width="8.42578125" customWidth="1"/>
    <col min="5" max="5" width="7.5703125" customWidth="1"/>
    <col min="6" max="6" width="9.28515625" customWidth="1"/>
    <col min="7" max="7" width="6.85546875" customWidth="1"/>
    <col min="8" max="8" width="11" customWidth="1"/>
    <col min="9" max="9" width="8.85546875" customWidth="1"/>
    <col min="10" max="10" width="8.7109375" customWidth="1"/>
  </cols>
  <sheetData>
    <row r="2" spans="1:10" ht="27.75" customHeight="1" x14ac:dyDescent="0.6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7.75" customHeight="1" x14ac:dyDescent="0.6">
      <c r="A3" s="55" t="s">
        <v>16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25.5" customHeight="1" x14ac:dyDescent="0.6">
      <c r="A4" s="55" t="str">
        <f>รวม!A4</f>
        <v>ประจำวันศุกร์ที่  25 พฤศจิกายน  2554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8" customHeight="1" x14ac:dyDescent="0.2">
      <c r="A5" s="1"/>
      <c r="B5" s="1"/>
      <c r="C5" s="1"/>
      <c r="D5" s="1"/>
      <c r="E5" s="1"/>
      <c r="F5" s="2"/>
      <c r="G5" s="2"/>
      <c r="H5" s="1"/>
      <c r="I5" s="1"/>
      <c r="J5" s="1"/>
    </row>
    <row r="6" spans="1:10" ht="18" customHeight="1" x14ac:dyDescent="0.4">
      <c r="A6" s="56" t="s">
        <v>0</v>
      </c>
      <c r="B6" s="5" t="s">
        <v>1</v>
      </c>
      <c r="C6" s="5" t="s">
        <v>2</v>
      </c>
      <c r="D6" s="59" t="s">
        <v>3</v>
      </c>
      <c r="E6" s="60"/>
      <c r="F6" s="61" t="s">
        <v>22</v>
      </c>
      <c r="G6" s="60"/>
      <c r="H6" s="5" t="s">
        <v>2</v>
      </c>
      <c r="I6" s="5" t="s">
        <v>4</v>
      </c>
      <c r="J6" s="6"/>
    </row>
    <row r="7" spans="1:10" s="32" customFormat="1" ht="18" customHeight="1" x14ac:dyDescent="0.4">
      <c r="A7" s="57"/>
      <c r="B7" s="7" t="s">
        <v>5</v>
      </c>
      <c r="C7" s="8" t="s">
        <v>6</v>
      </c>
      <c r="D7" s="9" t="s">
        <v>7</v>
      </c>
      <c r="E7" s="7" t="s">
        <v>8</v>
      </c>
      <c r="F7" s="7" t="s">
        <v>7</v>
      </c>
      <c r="G7" s="7" t="s">
        <v>8</v>
      </c>
      <c r="H7" s="10" t="s">
        <v>9</v>
      </c>
      <c r="I7" s="10" t="s">
        <v>10</v>
      </c>
      <c r="J7" s="10" t="s">
        <v>11</v>
      </c>
    </row>
    <row r="8" spans="1:10" s="32" customFormat="1" ht="18" customHeight="1" x14ac:dyDescent="0.3">
      <c r="A8" s="57"/>
      <c r="B8" s="11"/>
      <c r="C8" s="12" t="s">
        <v>12</v>
      </c>
      <c r="D8" s="13"/>
      <c r="E8" s="7"/>
      <c r="F8" s="14"/>
      <c r="G8" s="7"/>
      <c r="H8" s="15"/>
      <c r="I8" s="15"/>
      <c r="J8" s="15"/>
    </row>
    <row r="9" spans="1:10" s="32" customFormat="1" ht="18" customHeight="1" x14ac:dyDescent="0.3">
      <c r="A9" s="58"/>
      <c r="B9" s="16" t="s">
        <v>13</v>
      </c>
      <c r="C9" s="17" t="s">
        <v>13</v>
      </c>
      <c r="D9" s="18" t="s">
        <v>13</v>
      </c>
      <c r="E9" s="19"/>
      <c r="F9" s="16" t="s">
        <v>13</v>
      </c>
      <c r="G9" s="19"/>
      <c r="H9" s="16" t="s">
        <v>13</v>
      </c>
      <c r="I9" s="16" t="s">
        <v>13</v>
      </c>
      <c r="J9" s="16" t="s">
        <v>14</v>
      </c>
    </row>
    <row r="10" spans="1:10" s="32" customFormat="1" ht="18" hidden="1" customHeight="1" x14ac:dyDescent="0.45">
      <c r="A10" s="33" t="s">
        <v>15</v>
      </c>
      <c r="B10" s="20"/>
      <c r="C10" s="21"/>
      <c r="D10" s="22"/>
      <c r="E10" s="23"/>
      <c r="F10" s="20"/>
      <c r="G10" s="20"/>
      <c r="H10" s="24"/>
      <c r="I10" s="25"/>
      <c r="J10" s="25"/>
    </row>
    <row r="11" spans="1:10" s="32" customFormat="1" ht="18" hidden="1" customHeight="1" x14ac:dyDescent="0.45">
      <c r="A11" s="34" t="s">
        <v>17</v>
      </c>
      <c r="B11" s="26"/>
      <c r="C11" s="27"/>
      <c r="D11" s="28"/>
      <c r="E11" s="29"/>
      <c r="F11" s="26"/>
      <c r="G11" s="26"/>
      <c r="H11" s="30"/>
      <c r="I11" s="30"/>
      <c r="J11" s="30"/>
    </row>
    <row r="12" spans="1:10" s="32" customFormat="1" ht="18" customHeight="1" x14ac:dyDescent="0.45">
      <c r="A12" s="34" t="s">
        <v>20</v>
      </c>
      <c r="B12" s="42"/>
      <c r="C12" s="37"/>
      <c r="D12" s="38"/>
      <c r="E12" s="39"/>
      <c r="F12" s="40"/>
      <c r="G12" s="39"/>
      <c r="H12" s="43"/>
      <c r="I12" s="42"/>
      <c r="J12" s="48"/>
    </row>
    <row r="13" spans="1:10" s="32" customFormat="1" ht="18" customHeight="1" x14ac:dyDescent="0.45">
      <c r="A13" s="36" t="s">
        <v>21</v>
      </c>
      <c r="B13" s="37">
        <v>18.5</v>
      </c>
      <c r="C13" s="37">
        <v>0.4</v>
      </c>
      <c r="D13" s="38">
        <f>รวม!D20</f>
        <v>13</v>
      </c>
      <c r="E13" s="44">
        <f>D13*100/B13</f>
        <v>70.270270270270274</v>
      </c>
      <c r="F13" s="40">
        <f>B13-D13</f>
        <v>5.5</v>
      </c>
      <c r="G13" s="39">
        <f>(F13*100)/B13</f>
        <v>29.72972972972973</v>
      </c>
      <c r="H13" s="41">
        <f>รวม!H20</f>
        <v>0.36</v>
      </c>
      <c r="I13" s="41">
        <f>รวม!I20</f>
        <v>4.2999999999999997E-2</v>
      </c>
      <c r="J13" s="48">
        <f>รวม!J20</f>
        <v>10.199999999999999</v>
      </c>
    </row>
    <row r="14" spans="1:10" s="32" customFormat="1" ht="18" customHeight="1" x14ac:dyDescent="0.45">
      <c r="A14" s="31" t="s">
        <v>25</v>
      </c>
      <c r="B14" s="45">
        <f>SUM(B12:B13)</f>
        <v>18.5</v>
      </c>
      <c r="C14" s="45">
        <f>SUM(C12:C13)</f>
        <v>0.4</v>
      </c>
      <c r="D14" s="45">
        <f>SUM(D12:D13)</f>
        <v>13</v>
      </c>
      <c r="E14" s="46">
        <f>D14*100/B14</f>
        <v>70.270270270270274</v>
      </c>
      <c r="F14" s="45">
        <f>SUM(F12:F13)</f>
        <v>5.5</v>
      </c>
      <c r="G14" s="47">
        <f>(F14*100)/B14</f>
        <v>29.72972972972973</v>
      </c>
      <c r="H14" s="45">
        <f>SUM(H12:H13)</f>
        <v>0.36</v>
      </c>
      <c r="I14" s="45">
        <f>SUM(I12:I13)</f>
        <v>4.2999999999999997E-2</v>
      </c>
      <c r="J14" s="49">
        <f>SUM(J12:J13)</f>
        <v>10.199999999999999</v>
      </c>
    </row>
    <row r="15" spans="1:10" s="32" customFormat="1" ht="18" customHeight="1" x14ac:dyDescent="0.4">
      <c r="A15" s="54" t="s">
        <v>23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8" x14ac:dyDescent="0.2">
      <c r="A17" s="4"/>
      <c r="B17" s="4"/>
      <c r="C17" s="4"/>
      <c r="D17" s="4"/>
      <c r="E17" s="4"/>
      <c r="H17" s="50"/>
    </row>
  </sheetData>
  <mergeCells count="7">
    <mergeCell ref="A15:J15"/>
    <mergeCell ref="A2:J2"/>
    <mergeCell ref="A3:J3"/>
    <mergeCell ref="A4:J4"/>
    <mergeCell ref="A6:A9"/>
    <mergeCell ref="D6:E6"/>
    <mergeCell ref="F6:G6"/>
  </mergeCells>
  <pageMargins left="0.97" right="0.33" top="0.51" bottom="0.16" header="0.77" footer="0.21"/>
  <pageSetup paperSize="9" scale="1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รวม</vt:lpstr>
      <vt:lpstr>สงขลา</vt:lpstr>
      <vt:lpstr>พัทลุง</vt:lpstr>
      <vt:lpstr>ตรัง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Admin</cp:lastModifiedBy>
  <cp:lastPrinted>2011-11-25T01:18:24Z</cp:lastPrinted>
  <dcterms:created xsi:type="dcterms:W3CDTF">2010-07-20T02:54:40Z</dcterms:created>
  <dcterms:modified xsi:type="dcterms:W3CDTF">2016-01-27T21:48:42Z</dcterms:modified>
</cp:coreProperties>
</file>